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一人目（入力用）" sheetId="1" r:id="rId1"/>
    <sheet name="二人目（入力用）" sheetId="4" r:id="rId2"/>
    <sheet name="様式11号 経費内訳書" sheetId="7" r:id="rId3"/>
  </sheets>
  <definedNames>
    <definedName name="_xlnm.Print_Area" localSheetId="0">'一人目（入力用）'!$A$1:$AO$32</definedName>
    <definedName name="_xlnm.Print_Area" localSheetId="1">'二人目（入力用）'!$A$1:$AO$20</definedName>
    <definedName name="_xlnm.Print_Area" localSheetId="2">'様式11号 経費内訳書'!$A$1:$AN$10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<sst xmlns="http://schemas.openxmlformats.org/spreadsheetml/2006/main" xmlns:r="http://schemas.openxmlformats.org/officeDocument/2006/relationships" count="50" uniqueCount="50">
  <si>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左の内訳(税込）</t>
    <rPh sb="0" eb="1">
      <t>ひだり</t>
    </rPh>
    <rPh sb="2" eb="4">
      <t>うちわけ</t>
    </rPh>
    <rPh sb="5" eb="7">
      <t>ぜいこ</t>
    </rPh>
    <phoneticPr fontId="1" type="Hiragana"/>
  </si>
  <si>
    <t>③大館エリア 11泊</t>
    <rPh sb="9" eb="10">
      <t>と</t>
    </rPh>
    <phoneticPr fontId="1" type="Hiragana"/>
  </si>
  <si>
    <t>グランドパークホテル大館</t>
  </si>
  <si>
    <t>家族含む</t>
    <rPh sb="0" eb="4">
      <t>かぞく</t>
    </rPh>
    <phoneticPr fontId="1" type="Hiragana"/>
  </si>
  <si>
    <t>経費区分</t>
    <rPh sb="0" eb="4">
      <t>けいひく</t>
    </rPh>
    <phoneticPr fontId="1" type="Hiragana"/>
  </si>
  <si>
    <t>JR東日本</t>
    <rPh sb="2" eb="5">
      <t>ひが</t>
    </rPh>
    <phoneticPr fontId="1" type="Hiragana"/>
  </si>
  <si>
    <t>新幹線代：東京〜秋田(17,820×2)</t>
  </si>
  <si>
    <t>ANA</t>
  </si>
  <si>
    <t>補助対象経費　合計額</t>
    <rPh sb="0" eb="4">
      <t>ほじょたいしょう</t>
    </rPh>
    <rPh sb="4" eb="6">
      <t>けいひ</t>
    </rPh>
    <rPh sb="7" eb="10">
      <t>ごう</t>
    </rPh>
    <phoneticPr fontId="1" type="Hiragana"/>
  </si>
  <si>
    <t>支出先</t>
    <rPh sb="0" eb="3">
      <t>ししゅつさき</t>
    </rPh>
    <phoneticPr fontId="1" type="Hiragana"/>
  </si>
  <si>
    <t>レンタカー代(95,590)</t>
  </si>
  <si>
    <t>ニッポンレンタカー</t>
  </si>
  <si>
    <t>④角館エリア</t>
  </si>
  <si>
    <t>①由利本荘・鳥海エリア 4泊</t>
    <rPh sb="13" eb="14">
      <t>はく</t>
    </rPh>
    <phoneticPr fontId="1" type="Hiragana"/>
  </si>
  <si>
    <t>新幹線代：東京〜秋田(17,820×2×2名)</t>
  </si>
  <si>
    <t>交通費</t>
    <rPh sb="0" eb="3">
      <t>こうつうひ</t>
    </rPh>
    <phoneticPr fontId="1" type="Hiragana"/>
  </si>
  <si>
    <t>飛行機代：羽田〜大館能代(28,770×2)</t>
  </si>
  <si>
    <t>レンタカー代(43,670)</t>
  </si>
  <si>
    <t>その他経費</t>
    <rPh sb="2" eb="3">
      <t>た</t>
    </rPh>
    <rPh sb="3" eb="5">
      <t>けいひ</t>
    </rPh>
    <phoneticPr fontId="1" type="Hiragana"/>
  </si>
  <si>
    <t>ホテル エクセルキクスイ</t>
  </si>
  <si>
    <t>（３）移住体験経費（単位：円、一人目）</t>
    <rPh sb="3" eb="7">
      <t>いじゅ</t>
    </rPh>
    <rPh sb="7" eb="9">
      <t>けいひ</t>
    </rPh>
    <rPh sb="10" eb="12">
      <t>たんい</t>
    </rPh>
    <rPh sb="13" eb="14">
      <t>えん</t>
    </rPh>
    <rPh sb="15" eb="18">
      <t>ひとり</t>
    </rPh>
    <phoneticPr fontId="1" type="Hiragana"/>
  </si>
  <si>
    <t>②男鹿エリア</t>
  </si>
  <si>
    <t>①由利本荘・鳥海エリア</t>
  </si>
  <si>
    <t>JR東日本</t>
  </si>
  <si>
    <t>①男鹿エリア</t>
    <rPh sb="1" eb="3">
      <t>おが</t>
    </rPh>
    <phoneticPr fontId="1" type="Hiragana"/>
  </si>
  <si>
    <t>所要額（税込）</t>
    <rPh sb="0" eb="3">
      <t>しょよ</t>
    </rPh>
    <rPh sb="4" eb="6">
      <t>ぜいこ</t>
    </rPh>
    <phoneticPr fontId="1" type="Hiragana"/>
  </si>
  <si>
    <t>新幹線代：東京〜大曲(15,150×2)</t>
  </si>
  <si>
    <t>新幹線代：東京〜角館(16,820×2)</t>
    <rPh sb="8" eb="10">
      <t>かくのだて</t>
    </rPh>
    <phoneticPr fontId="1" type="Hiragana"/>
  </si>
  <si>
    <t>③大館エリア</t>
  </si>
  <si>
    <t>レンタカー代(23,870)</t>
  </si>
  <si>
    <t>施設利用費</t>
    <rPh sb="0" eb="5">
      <t>しせつりよ</t>
    </rPh>
    <phoneticPr fontId="1" type="Hiragana"/>
  </si>
  <si>
    <t>レンタカー代(26,950)</t>
  </si>
  <si>
    <t>宿泊費</t>
    <rPh sb="0" eb="3">
      <t>しゅくはくひ</t>
    </rPh>
    <phoneticPr fontId="1" type="Hiragana"/>
  </si>
  <si>
    <t>②男鹿エリア 2泊</t>
    <rPh sb="8" eb="9">
      <t>はく</t>
    </rPh>
    <phoneticPr fontId="1" type="Hiragana"/>
  </si>
  <si>
    <t>ドーミーイン秋田</t>
    <rPh sb="6" eb="8">
      <t>あきた</t>
    </rPh>
    <phoneticPr fontId="1" type="Hiragana"/>
  </si>
  <si>
    <t>④角館エリア 3泊</t>
    <rPh sb="8" eb="9">
      <t>と</t>
    </rPh>
    <phoneticPr fontId="1" type="Hiragana"/>
  </si>
  <si>
    <t>町家ホテル角館</t>
  </si>
  <si>
    <t>補助対象経費
(税抜き）</t>
    <rPh sb="0" eb="4">
      <t>ほじょ</t>
    </rPh>
    <rPh sb="4" eb="6">
      <t>けいひ</t>
    </rPh>
    <rPh sb="8" eb="11">
      <t>ぜい</t>
    </rPh>
    <phoneticPr fontId="1" type="Hiragana"/>
  </si>
  <si>
    <t>①男鹿エリア 1泊</t>
    <rPh sb="8" eb="9">
      <t>はく</t>
    </rPh>
    <phoneticPr fontId="1" type="Hiragana"/>
  </si>
  <si>
    <t>※所要額（内訳含む）の積算根拠（見積書等）を添付してください。</t>
    <rPh sb="1" eb="4">
      <t>しょよ</t>
    </rPh>
    <rPh sb="5" eb="9">
      <t>うちわけ</t>
    </rPh>
    <rPh sb="11" eb="15">
      <t>せきさん</t>
    </rPh>
    <rPh sb="16" eb="19">
      <t>みつもりしょ</t>
    </rPh>
    <rPh sb="19" eb="20">
      <t>など</t>
    </rPh>
    <rPh sb="22" eb="24">
      <t>てんぷ</t>
    </rPh>
    <phoneticPr fontId="1" type="Hiragana"/>
  </si>
  <si>
    <t>移住体験に要する費用（単位：人・円）</t>
    <rPh sb="0" eb="4">
      <t>いじゅ</t>
    </rPh>
    <rPh sb="5" eb="6">
      <t>よう</t>
    </rPh>
    <rPh sb="8" eb="10">
      <t>ひよう</t>
    </rPh>
    <rPh sb="11" eb="13">
      <t>たんい</t>
    </rPh>
    <rPh sb="14" eb="15">
      <t>ひと</t>
    </rPh>
    <rPh sb="16" eb="17">
      <t>えん</t>
    </rPh>
    <phoneticPr fontId="1" type="Hiragana"/>
  </si>
  <si>
    <t>社員数・役員数（人）</t>
    <rPh sb="0" eb="3">
      <t>しゃいんすう</t>
    </rPh>
    <rPh sb="4" eb="7">
      <t>やくい</t>
    </rPh>
    <rPh sb="8" eb="9">
      <t>ひと</t>
    </rPh>
    <phoneticPr fontId="1" type="Hiragana"/>
  </si>
  <si>
    <t>役員２人、家族１人</t>
    <rPh sb="0" eb="2">
      <t>やくいん</t>
    </rPh>
    <rPh sb="3" eb="4">
      <t>ひと</t>
    </rPh>
    <rPh sb="5" eb="7">
      <t>かぞく</t>
    </rPh>
    <rPh sb="8" eb="9">
      <t>ひと</t>
    </rPh>
    <phoneticPr fontId="1" type="Hiragana"/>
  </si>
  <si>
    <t>補助対象経費(税抜き）</t>
    <rPh sb="0" eb="4">
      <t>ほじょ</t>
    </rPh>
    <rPh sb="4" eb="6">
      <t>けいひ</t>
    </rPh>
    <rPh sb="7" eb="10">
      <t>ぜい</t>
    </rPh>
    <phoneticPr fontId="1" type="Hiragana"/>
  </si>
  <si>
    <t>備考</t>
    <rPh sb="0" eb="2">
      <t>びこう</t>
    </rPh>
    <phoneticPr fontId="1" type="Hiragana"/>
  </si>
  <si>
    <t>家族含む</t>
    <rPh sb="0" eb="2">
      <t>かぞく</t>
    </rPh>
    <rPh sb="2" eb="3">
      <t>ふく</t>
    </rPh>
    <phoneticPr fontId="1" type="Hiragana"/>
  </si>
  <si>
    <t>合計額</t>
    <rPh sb="0" eb="3">
      <t>ごう</t>
    </rPh>
    <phoneticPr fontId="1" type="Hiragana"/>
  </si>
  <si>
    <t>交付申請額（補助対象額×4/5以内）</t>
    <rPh sb="0" eb="5">
      <t>こうふしん</t>
    </rPh>
    <rPh sb="6" eb="11">
      <t>ほじょた</t>
    </rPh>
    <rPh sb="15" eb="17">
      <t>いない</t>
    </rPh>
    <phoneticPr fontId="1" type="Hiragana"/>
  </si>
  <si>
    <t>↑一番初めに入力するセル</t>
    <rPh sb="1" eb="5">
      <t>いちば</t>
    </rPh>
    <rPh sb="6" eb="8">
      <t>にゅうりょく</t>
    </rPh>
    <phoneticPr fontId="1" type="Hiragana"/>
  </si>
  <si>
    <t>（３）移住体験経費（単位：円、二人目）（名前　）</t>
    <rPh sb="3" eb="7">
      <t>いじゅ</t>
    </rPh>
    <rPh sb="7" eb="9">
      <t>けいひ</t>
    </rPh>
    <rPh sb="10" eb="12">
      <t>たんい</t>
    </rPh>
    <rPh sb="13" eb="14">
      <t>えん</t>
    </rPh>
    <rPh sb="15" eb="16">
      <t>に</t>
    </rPh>
    <rPh sb="16" eb="18">
      <t>ひとめ</t>
    </rPh>
    <rPh sb="20" eb="22">
      <t>なまえ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</si>
</sst>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42" formatCode="_ &quot;¥&quot;* #,##0_ ;_ &quot;¥&quot;* \-#,##0_ ;_ &quot;¥&quot;* &quot;-&quot;_ ;_ @_ 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8"/>
      <color rgb="FFFF0000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b/>
      <sz val="12"/>
      <color rgb="FFFF0000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b/>
      <sz val="14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2" fontId="0" fillId="0" borderId="2" xfId="0" applyNumberFormat="1" applyBorder="1" applyAlignment="1">
      <alignment horizontal="right" vertical="center"/>
    </xf>
    <xf numFmtId="42" fontId="0" fillId="0" borderId="2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2" fontId="0" fillId="0" borderId="7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2" fontId="0" fillId="0" borderId="10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right" vertical="center"/>
    </xf>
    <xf numFmtId="42" fontId="0" fillId="0" borderId="0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10" xfId="0" applyBorder="1" applyAlignment="1">
      <alignment horizontal="right" vertical="center"/>
    </xf>
    <xf numFmtId="42" fontId="0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42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2" fontId="0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2" fontId="3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0" fillId="0" borderId="8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0" fillId="0" borderId="11" xfId="0" applyNumberFormat="1" applyBorder="1">
      <alignment vertical="center"/>
    </xf>
    <xf numFmtId="49" fontId="0" fillId="0" borderId="12" xfId="0" applyNumberFormat="1" applyBorder="1">
      <alignment vertical="center"/>
    </xf>
    <xf numFmtId="0" fontId="6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42" fontId="7" fillId="0" borderId="2" xfId="0" applyNumberFormat="1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center" vertical="center"/>
    </xf>
    <xf numFmtId="42" fontId="7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2" fontId="7" fillId="0" borderId="10" xfId="0" applyNumberFormat="1" applyFont="1" applyBorder="1" applyAlignment="1">
      <alignment horizontal="right" vertical="center"/>
    </xf>
    <xf numFmtId="42" fontId="7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2" fontId="7" fillId="0" borderId="5" xfId="0" applyNumberFormat="1" applyFont="1" applyBorder="1" applyAlignment="1">
      <alignment horizontal="center" vertical="center"/>
    </xf>
    <xf numFmtId="42" fontId="9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horizontal="left" vertical="center"/>
    </xf>
    <xf numFmtId="42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R33"/>
  <sheetViews>
    <sheetView tabSelected="1" view="pageBreakPreview" zoomScale="96" zoomScaleSheetLayoutView="96" workbookViewId="0">
      <selection activeCell="H7" sqref="H7"/>
    </sheetView>
  </sheetViews>
  <sheetFormatPr defaultRowHeight="18.75"/>
  <cols>
    <col min="1" max="1" width="1.125" customWidth="1"/>
    <col min="2" max="16384" width="2.375" customWidth="1"/>
  </cols>
  <sheetData>
    <row r="1" spans="2:41" ht="5.25" customHeight="1"/>
    <row r="2" spans="2:41">
      <c r="B2" t="s">
        <v>20</v>
      </c>
    </row>
    <row r="3" spans="2:41" ht="29.25" customHeight="1">
      <c r="B3" s="1" t="s">
        <v>4</v>
      </c>
      <c r="C3" s="8"/>
      <c r="D3" s="8"/>
      <c r="E3" s="13"/>
      <c r="F3" s="19" t="s">
        <v>25</v>
      </c>
      <c r="G3" s="22"/>
      <c r="H3" s="22"/>
      <c r="I3" s="22"/>
      <c r="J3" s="25"/>
      <c r="K3" s="1"/>
      <c r="L3" s="8" t="s">
        <v>0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40"/>
      <c r="AA3" s="40"/>
      <c r="AB3" s="8"/>
      <c r="AC3" s="13"/>
      <c r="AD3" s="9" t="s">
        <v>9</v>
      </c>
      <c r="AE3" s="9"/>
      <c r="AF3" s="9"/>
      <c r="AG3" s="9"/>
      <c r="AH3" s="9"/>
      <c r="AI3" s="9"/>
      <c r="AJ3" s="14"/>
      <c r="AK3" s="57" t="s">
        <v>37</v>
      </c>
      <c r="AL3" s="61"/>
      <c r="AM3" s="63"/>
      <c r="AN3" s="63"/>
      <c r="AO3" s="68"/>
    </row>
    <row r="4" spans="2:41">
      <c r="B4" s="2" t="s">
        <v>15</v>
      </c>
      <c r="C4" s="9"/>
      <c r="D4" s="9"/>
      <c r="E4" s="14"/>
      <c r="F4" s="20">
        <f>SUM(Z4:AC19)</f>
        <v>347200</v>
      </c>
      <c r="G4" s="23"/>
      <c r="H4" s="23"/>
      <c r="I4" s="23"/>
      <c r="J4" s="26"/>
      <c r="K4" s="28" t="s">
        <v>22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41"/>
      <c r="AA4" s="41"/>
      <c r="AB4" s="41"/>
      <c r="AC4" s="45"/>
      <c r="AD4" s="48"/>
      <c r="AE4" s="51"/>
      <c r="AF4" s="51"/>
      <c r="AG4" s="51"/>
      <c r="AH4" s="51"/>
      <c r="AI4" s="51"/>
      <c r="AJ4" s="54"/>
      <c r="AK4" s="58">
        <f>F4/1.1</f>
        <v>315636.36363636359</v>
      </c>
      <c r="AL4" s="62"/>
      <c r="AM4" s="64"/>
      <c r="AN4" s="64"/>
      <c r="AO4" s="69"/>
    </row>
    <row r="5" spans="2:41">
      <c r="B5" s="3"/>
      <c r="E5" s="15"/>
      <c r="F5" s="3"/>
      <c r="J5" s="15"/>
      <c r="K5" s="29" t="s">
        <v>26</v>
      </c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42">
        <f>15150*2</f>
        <v>30300</v>
      </c>
      <c r="AA5" s="42"/>
      <c r="AB5" s="42"/>
      <c r="AC5" s="46"/>
      <c r="AD5" s="49"/>
      <c r="AE5" s="52"/>
      <c r="AF5" s="52"/>
      <c r="AG5" s="52"/>
      <c r="AH5" s="52"/>
      <c r="AI5" s="52"/>
      <c r="AJ5" s="55"/>
      <c r="AK5" s="59"/>
      <c r="AL5" s="59"/>
      <c r="AM5" s="59"/>
      <c r="AN5" s="66"/>
      <c r="AO5" s="70"/>
    </row>
    <row r="6" spans="2:41">
      <c r="B6" s="3"/>
      <c r="E6" s="15"/>
      <c r="F6" s="3"/>
      <c r="J6" s="15"/>
      <c r="K6" s="29" t="s">
        <v>17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42">
        <f>43670</f>
        <v>43670</v>
      </c>
      <c r="AA6" s="42"/>
      <c r="AB6" s="42"/>
      <c r="AC6" s="46"/>
      <c r="AD6" s="49" t="s">
        <v>11</v>
      </c>
      <c r="AE6" s="52"/>
      <c r="AF6" s="52"/>
      <c r="AG6" s="52"/>
      <c r="AH6" s="52"/>
      <c r="AI6" s="52"/>
      <c r="AJ6" s="55"/>
      <c r="AK6" s="59"/>
      <c r="AL6" s="59"/>
      <c r="AM6" s="59"/>
      <c r="AN6" s="66"/>
      <c r="AO6" s="70"/>
    </row>
    <row r="7" spans="2:41">
      <c r="B7" s="3"/>
      <c r="E7" s="15"/>
      <c r="F7" s="3"/>
      <c r="J7" s="15"/>
      <c r="Z7" s="42"/>
      <c r="AA7" s="42"/>
      <c r="AB7" s="42"/>
      <c r="AC7" s="46"/>
      <c r="AD7" s="49"/>
      <c r="AE7" s="52"/>
      <c r="AF7" s="52"/>
      <c r="AG7" s="52"/>
      <c r="AH7" s="52"/>
      <c r="AI7" s="52"/>
      <c r="AJ7" s="55"/>
      <c r="AK7" s="59"/>
      <c r="AL7" s="59"/>
      <c r="AM7" s="59"/>
      <c r="AN7" s="66"/>
      <c r="AO7" s="70"/>
    </row>
    <row r="8" spans="2:41">
      <c r="B8" s="3"/>
      <c r="E8" s="15"/>
      <c r="F8" s="3"/>
      <c r="J8" s="15"/>
      <c r="K8" s="29" t="s">
        <v>21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42"/>
      <c r="AA8" s="42"/>
      <c r="AB8" s="42"/>
      <c r="AC8" s="46"/>
      <c r="AD8" s="49"/>
      <c r="AE8" s="52"/>
      <c r="AF8" s="52"/>
      <c r="AG8" s="52"/>
      <c r="AH8" s="52"/>
      <c r="AI8" s="52"/>
      <c r="AJ8" s="55"/>
      <c r="AK8" s="59"/>
      <c r="AL8" s="59"/>
      <c r="AM8" s="59"/>
      <c r="AN8" s="66"/>
      <c r="AO8" s="70"/>
    </row>
    <row r="9" spans="2:41">
      <c r="B9" s="3"/>
      <c r="E9" s="15"/>
      <c r="F9" s="3"/>
      <c r="J9" s="15"/>
      <c r="K9" s="29" t="s">
        <v>6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42">
        <f>17820*2</f>
        <v>35640</v>
      </c>
      <c r="AA9" s="42"/>
      <c r="AB9" s="42"/>
      <c r="AC9" s="46"/>
      <c r="AD9" s="49" t="s">
        <v>23</v>
      </c>
      <c r="AE9" s="52"/>
      <c r="AF9" s="52"/>
      <c r="AG9" s="52"/>
      <c r="AH9" s="52"/>
      <c r="AI9" s="52"/>
      <c r="AJ9" s="55"/>
      <c r="AK9" s="59"/>
      <c r="AL9" s="59"/>
      <c r="AM9" s="59"/>
      <c r="AN9" s="66"/>
      <c r="AO9" s="70"/>
    </row>
    <row r="10" spans="2:41">
      <c r="B10" s="3"/>
      <c r="E10" s="15"/>
      <c r="F10" s="3"/>
      <c r="J10" s="15"/>
      <c r="K10" s="29" t="s">
        <v>29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42">
        <f>23870</f>
        <v>23870</v>
      </c>
      <c r="AA10" s="42"/>
      <c r="AB10" s="42"/>
      <c r="AC10" s="46"/>
      <c r="AD10" s="49" t="s">
        <v>11</v>
      </c>
      <c r="AE10" s="52"/>
      <c r="AF10" s="52"/>
      <c r="AG10" s="52"/>
      <c r="AH10" s="52"/>
      <c r="AI10" s="52"/>
      <c r="AJ10" s="55"/>
      <c r="AK10" s="59"/>
      <c r="AL10" s="59"/>
      <c r="AM10" s="59"/>
      <c r="AN10" s="66"/>
      <c r="AO10" s="70"/>
    </row>
    <row r="11" spans="2:41">
      <c r="B11" s="3"/>
      <c r="E11" s="15"/>
      <c r="F11" s="3"/>
      <c r="J11" s="15"/>
      <c r="K11" s="29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42"/>
      <c r="AA11" s="42"/>
      <c r="AB11" s="42"/>
      <c r="AC11" s="46"/>
      <c r="AD11" s="49"/>
      <c r="AE11" s="52"/>
      <c r="AF11" s="52"/>
      <c r="AG11" s="52"/>
      <c r="AH11" s="52"/>
      <c r="AI11" s="52"/>
      <c r="AJ11" s="55"/>
      <c r="AK11" s="59"/>
      <c r="AL11" s="59"/>
      <c r="AM11" s="59"/>
      <c r="AN11" s="66"/>
      <c r="AO11" s="70"/>
    </row>
    <row r="12" spans="2:41">
      <c r="B12" s="3"/>
      <c r="E12" s="15"/>
      <c r="F12" s="3"/>
      <c r="J12" s="15"/>
      <c r="K12" s="29" t="s">
        <v>28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42"/>
      <c r="AA12" s="42"/>
      <c r="AB12" s="42"/>
      <c r="AC12" s="46"/>
      <c r="AD12" s="49"/>
      <c r="AE12" s="52"/>
      <c r="AF12" s="52"/>
      <c r="AG12" s="52"/>
      <c r="AH12" s="52"/>
      <c r="AI12" s="52"/>
      <c r="AJ12" s="55"/>
      <c r="AK12" s="59"/>
      <c r="AL12" s="59"/>
      <c r="AM12" s="59"/>
      <c r="AN12" s="66"/>
      <c r="AO12" s="70"/>
    </row>
    <row r="13" spans="2:41">
      <c r="B13" s="3"/>
      <c r="E13" s="15"/>
      <c r="F13" s="3"/>
      <c r="J13" s="15"/>
      <c r="K13" s="29" t="s">
        <v>16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2">
        <f>28770*2</f>
        <v>57540</v>
      </c>
      <c r="AA13" s="42"/>
      <c r="AB13" s="42"/>
      <c r="AC13" s="46"/>
      <c r="AD13" s="49" t="s">
        <v>7</v>
      </c>
      <c r="AE13" s="52"/>
      <c r="AF13" s="52"/>
      <c r="AG13" s="52"/>
      <c r="AH13" s="52"/>
      <c r="AI13" s="52"/>
      <c r="AJ13" s="55"/>
      <c r="AK13" s="59"/>
      <c r="AL13" s="59"/>
      <c r="AM13" s="59"/>
      <c r="AN13" s="66"/>
      <c r="AO13" s="70"/>
    </row>
    <row r="14" spans="2:41">
      <c r="B14" s="3"/>
      <c r="E14" s="15"/>
      <c r="F14" s="3"/>
      <c r="J14" s="15"/>
      <c r="K14" s="29" t="s">
        <v>10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42">
        <v>95590</v>
      </c>
      <c r="AA14" s="42"/>
      <c r="AB14" s="42"/>
      <c r="AC14" s="46"/>
      <c r="AD14" s="49" t="s">
        <v>11</v>
      </c>
      <c r="AE14" s="52"/>
      <c r="AF14" s="52"/>
      <c r="AG14" s="52"/>
      <c r="AH14" s="52"/>
      <c r="AI14" s="52"/>
      <c r="AJ14" s="55"/>
      <c r="AK14" s="59"/>
      <c r="AL14" s="59"/>
      <c r="AM14" s="59"/>
      <c r="AN14" s="66"/>
      <c r="AO14" s="70"/>
    </row>
    <row r="15" spans="2:41">
      <c r="B15" s="3"/>
      <c r="E15" s="15"/>
      <c r="F15" s="3"/>
      <c r="J15" s="15"/>
      <c r="K15" s="29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2"/>
      <c r="AA15" s="42"/>
      <c r="AB15" s="42"/>
      <c r="AC15" s="46"/>
      <c r="AD15" s="49"/>
      <c r="AE15" s="52"/>
      <c r="AF15" s="52"/>
      <c r="AG15" s="52"/>
      <c r="AH15" s="52"/>
      <c r="AI15" s="52"/>
      <c r="AJ15" s="55"/>
      <c r="AK15" s="59"/>
      <c r="AL15" s="59"/>
      <c r="AM15" s="59"/>
      <c r="AN15" s="66"/>
      <c r="AO15" s="70"/>
    </row>
    <row r="16" spans="2:41">
      <c r="B16" s="3"/>
      <c r="E16" s="15"/>
      <c r="F16" s="3"/>
      <c r="J16" s="15"/>
      <c r="K16" s="29" t="s">
        <v>12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42"/>
      <c r="AA16" s="42"/>
      <c r="AB16" s="42"/>
      <c r="AC16" s="46"/>
      <c r="AD16" s="49"/>
      <c r="AE16" s="52"/>
      <c r="AF16" s="52"/>
      <c r="AG16" s="52"/>
      <c r="AH16" s="52"/>
      <c r="AI16" s="52"/>
      <c r="AJ16" s="55"/>
      <c r="AK16" s="59"/>
      <c r="AL16" s="59"/>
      <c r="AM16" s="59"/>
      <c r="AN16" s="66"/>
      <c r="AO16" s="70"/>
    </row>
    <row r="17" spans="2:44">
      <c r="B17" s="3"/>
      <c r="E17" s="15"/>
      <c r="F17" s="3"/>
      <c r="J17" s="15"/>
      <c r="K17" s="29" t="s">
        <v>27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42">
        <f>16820*2</f>
        <v>33640</v>
      </c>
      <c r="AA17" s="42"/>
      <c r="AB17" s="42"/>
      <c r="AC17" s="46"/>
      <c r="AD17" s="49" t="s">
        <v>23</v>
      </c>
      <c r="AE17" s="52"/>
      <c r="AF17" s="52"/>
      <c r="AG17" s="52"/>
      <c r="AH17" s="52"/>
      <c r="AI17" s="52"/>
      <c r="AJ17" s="55"/>
      <c r="AK17" s="59"/>
      <c r="AL17" s="59"/>
      <c r="AM17" s="59"/>
      <c r="AN17" s="66"/>
      <c r="AO17" s="70"/>
    </row>
    <row r="18" spans="2:44">
      <c r="B18" s="3"/>
      <c r="E18" s="15"/>
      <c r="F18" s="3"/>
      <c r="J18" s="15"/>
      <c r="K18" s="29" t="s">
        <v>31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42">
        <v>26950</v>
      </c>
      <c r="AA18" s="42"/>
      <c r="AB18" s="42"/>
      <c r="AC18" s="46"/>
      <c r="AD18" s="49" t="s">
        <v>11</v>
      </c>
      <c r="AE18" s="52"/>
      <c r="AF18" s="52"/>
      <c r="AG18" s="52"/>
      <c r="AH18" s="52"/>
      <c r="AI18" s="52"/>
      <c r="AJ18" s="55"/>
      <c r="AK18" s="59"/>
      <c r="AL18" s="59"/>
      <c r="AM18" s="59"/>
      <c r="AN18" s="66"/>
      <c r="AO18" s="70"/>
    </row>
    <row r="19" spans="2:44">
      <c r="B19" s="4"/>
      <c r="C19" s="10"/>
      <c r="D19" s="10"/>
      <c r="E19" s="16"/>
      <c r="F19" s="4"/>
      <c r="G19" s="10"/>
      <c r="H19" s="10"/>
      <c r="I19" s="10"/>
      <c r="J19" s="16"/>
      <c r="K19" s="30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42"/>
      <c r="AA19" s="42"/>
      <c r="AB19" s="42"/>
      <c r="AC19" s="46"/>
      <c r="AD19" s="50"/>
      <c r="AE19" s="53"/>
      <c r="AF19" s="53"/>
      <c r="AG19" s="53"/>
      <c r="AH19" s="53"/>
      <c r="AI19" s="53"/>
      <c r="AJ19" s="56"/>
      <c r="AK19" s="53"/>
      <c r="AL19" s="53"/>
      <c r="AM19" s="53"/>
      <c r="AN19" s="65"/>
      <c r="AO19" s="71"/>
    </row>
    <row r="20" spans="2:44">
      <c r="B20" s="3" t="s">
        <v>32</v>
      </c>
      <c r="E20" s="15"/>
      <c r="F20" s="21">
        <f>SUM(Z20:AC23)</f>
        <v>165770</v>
      </c>
      <c r="G20" s="24"/>
      <c r="H20" s="24"/>
      <c r="I20" s="24"/>
      <c r="J20" s="27"/>
      <c r="K20" s="31" t="s">
        <v>13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23">
        <v>32500</v>
      </c>
      <c r="AA20" s="23"/>
      <c r="AB20" s="23"/>
      <c r="AC20" s="26"/>
      <c r="AD20" s="49" t="s">
        <v>19</v>
      </c>
      <c r="AE20" s="52"/>
      <c r="AF20" s="52"/>
      <c r="AG20" s="52"/>
      <c r="AH20" s="52"/>
      <c r="AI20" s="52"/>
      <c r="AJ20" s="55"/>
      <c r="AK20" s="58">
        <f>F20/1.1</f>
        <v>150700</v>
      </c>
      <c r="AL20" s="62"/>
      <c r="AM20" s="64"/>
      <c r="AN20" s="64"/>
      <c r="AO20" s="69"/>
    </row>
    <row r="21" spans="2:44">
      <c r="B21" s="3"/>
      <c r="E21" s="15"/>
      <c r="F21" s="3"/>
      <c r="J21" s="15"/>
      <c r="K21" s="29" t="s">
        <v>33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42">
        <v>20980</v>
      </c>
      <c r="AA21" s="42"/>
      <c r="AB21" s="42"/>
      <c r="AC21" s="46"/>
      <c r="AD21" s="49" t="s">
        <v>34</v>
      </c>
      <c r="AE21" s="52"/>
      <c r="AF21" s="52"/>
      <c r="AG21" s="52"/>
      <c r="AH21" s="52"/>
      <c r="AI21" s="52"/>
      <c r="AJ21" s="55"/>
      <c r="AK21" s="52"/>
      <c r="AL21" s="52"/>
      <c r="AM21" s="52"/>
      <c r="AN21" s="67"/>
      <c r="AO21" s="70"/>
    </row>
    <row r="22" spans="2:44">
      <c r="B22" s="5"/>
      <c r="C22" s="11"/>
      <c r="D22" s="11"/>
      <c r="E22" s="17"/>
      <c r="F22" s="3"/>
      <c r="J22" s="15"/>
      <c r="K22" s="29" t="s">
        <v>1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2">
        <v>88200</v>
      </c>
      <c r="AA22" s="42"/>
      <c r="AB22" s="42"/>
      <c r="AC22" s="46"/>
      <c r="AD22" s="49" t="s">
        <v>2</v>
      </c>
      <c r="AE22" s="52"/>
      <c r="AF22" s="52"/>
      <c r="AG22" s="52"/>
      <c r="AH22" s="52"/>
      <c r="AI22" s="52"/>
      <c r="AJ22" s="55"/>
      <c r="AK22" s="52"/>
      <c r="AL22" s="52"/>
      <c r="AM22" s="52"/>
      <c r="AN22" s="67"/>
      <c r="AO22" s="70"/>
    </row>
    <row r="23" spans="2:44">
      <c r="B23" s="3"/>
      <c r="E23" s="15"/>
      <c r="F23" s="3"/>
      <c r="J23" s="15"/>
      <c r="K23" s="29" t="s">
        <v>35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42">
        <v>24090</v>
      </c>
      <c r="AA23" s="42"/>
      <c r="AB23" s="42"/>
      <c r="AC23" s="46"/>
      <c r="AD23" s="49" t="s">
        <v>36</v>
      </c>
      <c r="AE23" s="52"/>
      <c r="AF23" s="52"/>
      <c r="AG23" s="52"/>
      <c r="AH23" s="52"/>
      <c r="AI23" s="52"/>
      <c r="AJ23" s="55"/>
      <c r="AK23" s="52"/>
      <c r="AL23" s="52"/>
      <c r="AM23" s="52"/>
      <c r="AN23" s="67"/>
      <c r="AO23" s="70"/>
      <c r="AQ23" s="72"/>
      <c r="AR23" s="72"/>
    </row>
    <row r="24" spans="2:44">
      <c r="B24" s="3"/>
      <c r="E24" s="15"/>
      <c r="F24" s="3"/>
      <c r="J24" s="15"/>
      <c r="K24" s="32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43"/>
      <c r="AA24" s="43"/>
      <c r="AB24" s="43"/>
      <c r="AC24" s="47"/>
      <c r="AD24" s="49"/>
      <c r="AE24" s="52"/>
      <c r="AF24" s="52"/>
      <c r="AG24" s="52"/>
      <c r="AH24" s="52"/>
      <c r="AI24" s="52"/>
      <c r="AJ24" s="55"/>
      <c r="AK24" s="52"/>
      <c r="AL24" s="52"/>
      <c r="AM24" s="52"/>
      <c r="AN24" s="67"/>
      <c r="AO24" s="70"/>
    </row>
    <row r="25" spans="2:44">
      <c r="B25" s="6" t="s">
        <v>30</v>
      </c>
      <c r="C25" s="12"/>
      <c r="D25" s="12"/>
      <c r="E25" s="18"/>
      <c r="F25" s="21">
        <f>SUM(Z25:AC26)</f>
        <v>0</v>
      </c>
      <c r="G25" s="24"/>
      <c r="H25" s="24"/>
      <c r="I25" s="24"/>
      <c r="J25" s="27"/>
      <c r="K25" s="31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23"/>
      <c r="AA25" s="23"/>
      <c r="AB25" s="23"/>
      <c r="AC25" s="26"/>
      <c r="AD25" s="48"/>
      <c r="AE25" s="51"/>
      <c r="AF25" s="51"/>
      <c r="AG25" s="51"/>
      <c r="AH25" s="51"/>
      <c r="AI25" s="51"/>
      <c r="AJ25" s="54"/>
      <c r="AK25" s="58">
        <f>F25/1.1</f>
        <v>0</v>
      </c>
      <c r="AL25" s="62"/>
      <c r="AM25" s="64"/>
      <c r="AN25" s="64"/>
      <c r="AO25" s="69"/>
    </row>
    <row r="26" spans="2:44">
      <c r="B26" s="3"/>
      <c r="E26" s="15"/>
      <c r="F26" s="3"/>
      <c r="J26" s="15"/>
      <c r="K26" s="29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42"/>
      <c r="AA26" s="42"/>
      <c r="AB26" s="42"/>
      <c r="AC26" s="46"/>
      <c r="AD26" s="49"/>
      <c r="AE26" s="52"/>
      <c r="AF26" s="52"/>
      <c r="AG26" s="52"/>
      <c r="AH26" s="52"/>
      <c r="AI26" s="52"/>
      <c r="AJ26" s="55"/>
      <c r="AK26" s="52"/>
      <c r="AL26" s="52"/>
      <c r="AM26" s="52"/>
      <c r="AN26" s="67"/>
      <c r="AO26" s="70"/>
    </row>
    <row r="27" spans="2:44">
      <c r="B27" s="4"/>
      <c r="C27" s="10"/>
      <c r="D27" s="10"/>
      <c r="E27" s="16"/>
      <c r="F27" s="4"/>
      <c r="G27" s="10"/>
      <c r="H27" s="10"/>
      <c r="I27" s="10"/>
      <c r="J27" s="16"/>
      <c r="K27" s="33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43"/>
      <c r="AA27" s="43"/>
      <c r="AB27" s="43"/>
      <c r="AC27" s="47"/>
      <c r="AD27" s="50"/>
      <c r="AE27" s="53"/>
      <c r="AF27" s="53"/>
      <c r="AG27" s="53"/>
      <c r="AH27" s="53"/>
      <c r="AI27" s="53"/>
      <c r="AJ27" s="56"/>
      <c r="AK27" s="53"/>
      <c r="AL27" s="53"/>
      <c r="AM27" s="53"/>
      <c r="AN27" s="65"/>
      <c r="AO27" s="71"/>
    </row>
    <row r="28" spans="2:44">
      <c r="B28" s="6" t="s">
        <v>18</v>
      </c>
      <c r="C28" s="12"/>
      <c r="D28" s="12"/>
      <c r="E28" s="18"/>
      <c r="F28" s="21">
        <f>SUM(Z28:AC29)</f>
        <v>0</v>
      </c>
      <c r="G28" s="24"/>
      <c r="H28" s="24"/>
      <c r="I28" s="24"/>
      <c r="J28" s="27"/>
      <c r="K28" s="31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23"/>
      <c r="AA28" s="23"/>
      <c r="AB28" s="23"/>
      <c r="AC28" s="26"/>
      <c r="AD28" s="48"/>
      <c r="AE28" s="51"/>
      <c r="AF28" s="51"/>
      <c r="AG28" s="51"/>
      <c r="AH28" s="51"/>
      <c r="AI28" s="51"/>
      <c r="AJ28" s="54"/>
      <c r="AK28" s="58">
        <f>F28/1.1</f>
        <v>0</v>
      </c>
      <c r="AL28" s="62"/>
      <c r="AM28" s="64"/>
      <c r="AN28" s="64"/>
      <c r="AO28" s="69"/>
    </row>
    <row r="29" spans="2:44">
      <c r="B29" s="3"/>
      <c r="E29" s="15"/>
      <c r="F29" s="3"/>
      <c r="J29" s="15"/>
      <c r="K29" s="29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42"/>
      <c r="AA29" s="42"/>
      <c r="AB29" s="42"/>
      <c r="AC29" s="46"/>
      <c r="AD29" s="49"/>
      <c r="AE29" s="52"/>
      <c r="AF29" s="52"/>
      <c r="AG29" s="52"/>
      <c r="AH29" s="52"/>
      <c r="AI29" s="52"/>
      <c r="AJ29" s="55"/>
      <c r="AK29" s="52"/>
      <c r="AL29" s="52"/>
      <c r="AM29" s="52"/>
      <c r="AN29" s="67"/>
      <c r="AO29" s="70"/>
    </row>
    <row r="30" spans="2:44">
      <c r="B30" s="3"/>
      <c r="E30" s="15"/>
      <c r="F30" s="4"/>
      <c r="G30" s="10"/>
      <c r="H30" s="10"/>
      <c r="I30" s="10"/>
      <c r="J30" s="16"/>
      <c r="K30" s="33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3"/>
      <c r="AA30" s="43"/>
      <c r="AB30" s="43"/>
      <c r="AC30" s="47"/>
      <c r="AD30" s="50"/>
      <c r="AE30" s="53"/>
      <c r="AF30" s="53"/>
      <c r="AG30" s="53"/>
      <c r="AH30" s="53"/>
      <c r="AI30" s="53"/>
      <c r="AJ30" s="56"/>
      <c r="AK30" s="53"/>
      <c r="AL30" s="53"/>
      <c r="AM30" s="53"/>
      <c r="AN30" s="65"/>
      <c r="AO30" s="71"/>
    </row>
    <row r="31" spans="2:44" ht="18.75" customHeight="1">
      <c r="B31" s="7" t="s">
        <v>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60">
        <f>SUM(AK4:AO30)</f>
        <v>466336.36363636359</v>
      </c>
      <c r="AL31" s="60"/>
      <c r="AM31" s="7"/>
      <c r="AN31" s="7"/>
      <c r="AO31" s="7"/>
    </row>
    <row r="32" spans="2:44">
      <c r="B32" t="s">
        <v>39</v>
      </c>
    </row>
    <row r="33" spans="26:26" ht="19.5">
      <c r="Z33" s="44" t="s">
        <v>48</v>
      </c>
    </row>
  </sheetData>
  <mergeCells count="95">
    <mergeCell ref="F3:J3"/>
    <mergeCell ref="AK3:AO3"/>
    <mergeCell ref="F4:J4"/>
    <mergeCell ref="K4:Y4"/>
    <mergeCell ref="Z4:AC4"/>
    <mergeCell ref="AD4:AJ4"/>
    <mergeCell ref="AK4:AO4"/>
    <mergeCell ref="K5:Y5"/>
    <mergeCell ref="Z5:AC5"/>
    <mergeCell ref="AD5:AJ5"/>
    <mergeCell ref="K6:Y6"/>
    <mergeCell ref="Z6:AC6"/>
    <mergeCell ref="AD6:AJ6"/>
    <mergeCell ref="Z7:AC7"/>
    <mergeCell ref="AD7:AJ7"/>
    <mergeCell ref="K8:Y8"/>
    <mergeCell ref="Z8:AC8"/>
    <mergeCell ref="AD8:AJ8"/>
    <mergeCell ref="K9:Y9"/>
    <mergeCell ref="Z9:AC9"/>
    <mergeCell ref="AD9:AJ9"/>
    <mergeCell ref="K10:Y10"/>
    <mergeCell ref="Z10:AC10"/>
    <mergeCell ref="AD10:AJ10"/>
    <mergeCell ref="K11:Y11"/>
    <mergeCell ref="Z11:AC11"/>
    <mergeCell ref="AD11:AJ11"/>
    <mergeCell ref="K12:Y12"/>
    <mergeCell ref="Z12:AC12"/>
    <mergeCell ref="AD12:AJ12"/>
    <mergeCell ref="K13:Y13"/>
    <mergeCell ref="Z13:AC13"/>
    <mergeCell ref="AD13:AJ13"/>
    <mergeCell ref="K14:Y14"/>
    <mergeCell ref="Z14:AC14"/>
    <mergeCell ref="AD14:AJ14"/>
    <mergeCell ref="K15:Y15"/>
    <mergeCell ref="Z15:AC15"/>
    <mergeCell ref="AD15:AJ15"/>
    <mergeCell ref="K16:Y16"/>
    <mergeCell ref="Z16:AC16"/>
    <mergeCell ref="AD16:AJ16"/>
    <mergeCell ref="K17:Y17"/>
    <mergeCell ref="Z17:AC17"/>
    <mergeCell ref="AD17:AJ17"/>
    <mergeCell ref="K18:Y18"/>
    <mergeCell ref="Z18:AC18"/>
    <mergeCell ref="AD18:AJ18"/>
    <mergeCell ref="K19:Y19"/>
    <mergeCell ref="Z19:AC19"/>
    <mergeCell ref="AD19:AJ19"/>
    <mergeCell ref="F20:J20"/>
    <mergeCell ref="K20:Y20"/>
    <mergeCell ref="Z20:AC20"/>
    <mergeCell ref="AD20:AJ20"/>
    <mergeCell ref="AK20:AO20"/>
    <mergeCell ref="K21:Y21"/>
    <mergeCell ref="Z21:AC21"/>
    <mergeCell ref="AD21:AJ21"/>
    <mergeCell ref="B22:E22"/>
    <mergeCell ref="K22:Y22"/>
    <mergeCell ref="Z22:AC22"/>
    <mergeCell ref="AD22:AJ22"/>
    <mergeCell ref="K23:Y23"/>
    <mergeCell ref="Z23:AC23"/>
    <mergeCell ref="AD23:AJ23"/>
    <mergeCell ref="K24:Y24"/>
    <mergeCell ref="Z24:AC24"/>
    <mergeCell ref="AD24:AJ24"/>
    <mergeCell ref="B25:E25"/>
    <mergeCell ref="F25:J25"/>
    <mergeCell ref="K25:Y25"/>
    <mergeCell ref="Z25:AC25"/>
    <mergeCell ref="AD25:AJ25"/>
    <mergeCell ref="AK25:AO25"/>
    <mergeCell ref="K26:Y26"/>
    <mergeCell ref="Z26:AC26"/>
    <mergeCell ref="AD26:AJ26"/>
    <mergeCell ref="K27:Y27"/>
    <mergeCell ref="Z27:AC27"/>
    <mergeCell ref="AD27:AJ27"/>
    <mergeCell ref="B28:E28"/>
    <mergeCell ref="F28:J28"/>
    <mergeCell ref="K28:Y28"/>
    <mergeCell ref="Z28:AC28"/>
    <mergeCell ref="AD28:AJ28"/>
    <mergeCell ref="AK28:AO28"/>
    <mergeCell ref="K29:Y29"/>
    <mergeCell ref="Z29:AC29"/>
    <mergeCell ref="AD29:AJ29"/>
    <mergeCell ref="K30:Y30"/>
    <mergeCell ref="Z30:AC30"/>
    <mergeCell ref="AD30:AJ30"/>
    <mergeCell ref="B31:AJ31"/>
    <mergeCell ref="AK31:AO31"/>
  </mergeCells>
  <phoneticPr fontId="1" type="Hiragana"/>
  <printOptions horizontalCentered="1" verticalCentered="1"/>
  <pageMargins left="0.23622047244094488" right="0.23622047244094488" top="0.15748031496062992" bottom="0.15748031496062992" header="0.31496062992125984" footer="0.31496062992125984"/>
  <pageSetup paperSize="9" scale="84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R20"/>
  <sheetViews>
    <sheetView view="pageBreakPreview" zoomScale="96" zoomScaleSheetLayoutView="96" workbookViewId="0">
      <selection activeCell="H6" sqref="H6"/>
    </sheetView>
  </sheetViews>
  <sheetFormatPr defaultRowHeight="18.75"/>
  <cols>
    <col min="1" max="1" width="1.125" customWidth="1"/>
    <col min="2" max="16384" width="2.375" customWidth="1"/>
  </cols>
  <sheetData>
    <row r="1" spans="2:44" ht="5.25" customHeight="1"/>
    <row r="2" spans="2:44">
      <c r="B2" t="s">
        <v>49</v>
      </c>
    </row>
    <row r="3" spans="2:44" ht="29.25" customHeight="1">
      <c r="B3" s="1" t="s">
        <v>4</v>
      </c>
      <c r="C3" s="8"/>
      <c r="D3" s="8"/>
      <c r="E3" s="13"/>
      <c r="F3" s="19" t="s">
        <v>25</v>
      </c>
      <c r="G3" s="22"/>
      <c r="H3" s="22"/>
      <c r="I3" s="22"/>
      <c r="J3" s="25"/>
      <c r="K3" s="1"/>
      <c r="L3" s="8" t="s">
        <v>0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40"/>
      <c r="AA3" s="40"/>
      <c r="AB3" s="8"/>
      <c r="AC3" s="13"/>
      <c r="AD3" s="9" t="s">
        <v>9</v>
      </c>
      <c r="AE3" s="9"/>
      <c r="AF3" s="9"/>
      <c r="AG3" s="9"/>
      <c r="AH3" s="9"/>
      <c r="AI3" s="9"/>
      <c r="AJ3" s="14"/>
      <c r="AK3" s="57" t="s">
        <v>37</v>
      </c>
      <c r="AL3" s="61"/>
      <c r="AM3" s="63"/>
      <c r="AN3" s="63"/>
      <c r="AO3" s="68"/>
    </row>
    <row r="4" spans="2:44">
      <c r="B4" s="2" t="s">
        <v>15</v>
      </c>
      <c r="C4" s="9"/>
      <c r="D4" s="9"/>
      <c r="E4" s="14"/>
      <c r="F4" s="20">
        <f>SUM(Z4:AC7)</f>
        <v>71280</v>
      </c>
      <c r="G4" s="23"/>
      <c r="H4" s="23"/>
      <c r="I4" s="23"/>
      <c r="J4" s="26"/>
      <c r="K4" s="28" t="s">
        <v>24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41"/>
      <c r="AA4" s="41"/>
      <c r="AB4" s="41"/>
      <c r="AC4" s="45"/>
      <c r="AD4" s="48"/>
      <c r="AE4" s="51"/>
      <c r="AF4" s="51"/>
      <c r="AG4" s="51"/>
      <c r="AH4" s="51"/>
      <c r="AI4" s="51"/>
      <c r="AJ4" s="54"/>
      <c r="AK4" s="58">
        <f>F4/1.1</f>
        <v>64799.999999999993</v>
      </c>
      <c r="AL4" s="62"/>
      <c r="AM4" s="64"/>
      <c r="AN4" s="64"/>
      <c r="AO4" s="69"/>
    </row>
    <row r="5" spans="2:44">
      <c r="B5" s="3"/>
      <c r="E5" s="15"/>
      <c r="F5" s="3"/>
      <c r="J5" s="15"/>
      <c r="K5" s="29" t="s">
        <v>14</v>
      </c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42">
        <f>17820*4</f>
        <v>71280</v>
      </c>
      <c r="AA5" s="42"/>
      <c r="AB5" s="42"/>
      <c r="AC5" s="46"/>
      <c r="AD5" s="49" t="s">
        <v>5</v>
      </c>
      <c r="AE5" s="52"/>
      <c r="AF5" s="52"/>
      <c r="AG5" s="52"/>
      <c r="AH5" s="52"/>
      <c r="AI5" s="52"/>
      <c r="AJ5" s="55"/>
      <c r="AK5" s="59"/>
      <c r="AL5" s="59"/>
      <c r="AM5" s="59"/>
      <c r="AN5" s="66"/>
      <c r="AO5" s="70"/>
    </row>
    <row r="6" spans="2:44">
      <c r="B6" s="3"/>
      <c r="E6" s="15"/>
      <c r="F6" s="3"/>
      <c r="J6" s="15"/>
      <c r="K6" s="29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42"/>
      <c r="AA6" s="42"/>
      <c r="AB6" s="42"/>
      <c r="AC6" s="46"/>
      <c r="AD6" s="49"/>
      <c r="AE6" s="52"/>
      <c r="AF6" s="52"/>
      <c r="AG6" s="52"/>
      <c r="AH6" s="52"/>
      <c r="AI6" s="52"/>
      <c r="AJ6" s="55"/>
      <c r="AK6" s="59"/>
      <c r="AL6" s="59"/>
      <c r="AM6" s="59"/>
      <c r="AN6" s="66"/>
      <c r="AO6" s="70"/>
    </row>
    <row r="7" spans="2:44">
      <c r="B7" s="4"/>
      <c r="C7" s="10"/>
      <c r="D7" s="10"/>
      <c r="E7" s="16"/>
      <c r="F7" s="4"/>
      <c r="G7" s="10"/>
      <c r="H7" s="10"/>
      <c r="I7" s="10"/>
      <c r="J7" s="16"/>
      <c r="K7" s="30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42"/>
      <c r="AA7" s="42"/>
      <c r="AB7" s="42"/>
      <c r="AC7" s="46"/>
      <c r="AD7" s="50"/>
      <c r="AE7" s="53"/>
      <c r="AF7" s="53"/>
      <c r="AG7" s="53"/>
      <c r="AH7" s="53"/>
      <c r="AI7" s="53"/>
      <c r="AJ7" s="56"/>
      <c r="AK7" s="53"/>
      <c r="AL7" s="53"/>
      <c r="AM7" s="53"/>
      <c r="AN7" s="65"/>
      <c r="AO7" s="71"/>
    </row>
    <row r="8" spans="2:44">
      <c r="B8" s="3" t="s">
        <v>32</v>
      </c>
      <c r="E8" s="15"/>
      <c r="F8" s="21">
        <f>SUM(Z8:AC11)</f>
        <v>28380</v>
      </c>
      <c r="G8" s="24"/>
      <c r="H8" s="24"/>
      <c r="I8" s="24"/>
      <c r="J8" s="27"/>
      <c r="K8" s="29" t="s">
        <v>38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23">
        <v>28380</v>
      </c>
      <c r="AA8" s="23"/>
      <c r="AB8" s="23"/>
      <c r="AC8" s="26"/>
      <c r="AD8" s="49" t="s">
        <v>34</v>
      </c>
      <c r="AE8" s="52"/>
      <c r="AF8" s="52"/>
      <c r="AG8" s="52"/>
      <c r="AH8" s="52"/>
      <c r="AI8" s="52"/>
      <c r="AJ8" s="55"/>
      <c r="AK8" s="58">
        <f>F8/1.1</f>
        <v>25799.999999999996</v>
      </c>
      <c r="AL8" s="62"/>
      <c r="AM8" s="64"/>
      <c r="AN8" s="64"/>
      <c r="AO8" s="69"/>
    </row>
    <row r="9" spans="2:44">
      <c r="B9" s="3"/>
      <c r="E9" s="15"/>
      <c r="F9" s="3"/>
      <c r="J9" s="15"/>
      <c r="K9" s="29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42"/>
      <c r="AA9" s="42"/>
      <c r="AB9" s="42"/>
      <c r="AC9" s="46"/>
      <c r="AD9" s="49"/>
      <c r="AE9" s="52"/>
      <c r="AF9" s="52"/>
      <c r="AG9" s="52"/>
      <c r="AH9" s="52"/>
      <c r="AI9" s="52"/>
      <c r="AJ9" s="55"/>
      <c r="AK9" s="52"/>
      <c r="AL9" s="52"/>
      <c r="AM9" s="52"/>
      <c r="AN9" s="67"/>
      <c r="AO9" s="70"/>
    </row>
    <row r="10" spans="2:44">
      <c r="B10" s="5"/>
      <c r="C10" s="11"/>
      <c r="D10" s="11"/>
      <c r="E10" s="17"/>
      <c r="F10" s="3"/>
      <c r="J10" s="15"/>
      <c r="K10" s="29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42"/>
      <c r="AA10" s="42"/>
      <c r="AB10" s="42"/>
      <c r="AC10" s="46"/>
      <c r="AD10" s="49"/>
      <c r="AE10" s="52"/>
      <c r="AF10" s="52"/>
      <c r="AG10" s="52"/>
      <c r="AH10" s="52"/>
      <c r="AI10" s="52"/>
      <c r="AJ10" s="55"/>
      <c r="AK10" s="52"/>
      <c r="AL10" s="52"/>
      <c r="AM10" s="52"/>
      <c r="AN10" s="67"/>
      <c r="AO10" s="70"/>
    </row>
    <row r="11" spans="2:44">
      <c r="B11" s="3"/>
      <c r="E11" s="15"/>
      <c r="F11" s="3"/>
      <c r="J11" s="15"/>
      <c r="K11" s="29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42"/>
      <c r="AA11" s="42"/>
      <c r="AB11" s="42"/>
      <c r="AC11" s="46"/>
      <c r="AD11" s="49"/>
      <c r="AE11" s="52"/>
      <c r="AF11" s="52"/>
      <c r="AG11" s="52"/>
      <c r="AH11" s="52"/>
      <c r="AI11" s="52"/>
      <c r="AJ11" s="55"/>
      <c r="AK11" s="52"/>
      <c r="AL11" s="52"/>
      <c r="AM11" s="52"/>
      <c r="AN11" s="67"/>
      <c r="AO11" s="70"/>
      <c r="AQ11" s="72"/>
      <c r="AR11" s="72"/>
    </row>
    <row r="12" spans="2:44">
      <c r="B12" s="3"/>
      <c r="E12" s="15"/>
      <c r="F12" s="3"/>
      <c r="J12" s="15"/>
      <c r="K12" s="32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43"/>
      <c r="AA12" s="43"/>
      <c r="AB12" s="43"/>
      <c r="AC12" s="47"/>
      <c r="AD12" s="49"/>
      <c r="AE12" s="52"/>
      <c r="AF12" s="52"/>
      <c r="AG12" s="52"/>
      <c r="AH12" s="52"/>
      <c r="AI12" s="52"/>
      <c r="AJ12" s="55"/>
      <c r="AK12" s="52"/>
      <c r="AL12" s="52"/>
      <c r="AM12" s="52"/>
      <c r="AN12" s="67"/>
      <c r="AO12" s="70"/>
    </row>
    <row r="13" spans="2:44">
      <c r="B13" s="6" t="s">
        <v>30</v>
      </c>
      <c r="C13" s="12"/>
      <c r="D13" s="12"/>
      <c r="E13" s="18"/>
      <c r="F13" s="21">
        <f>SUM(Z13:AC14)</f>
        <v>0</v>
      </c>
      <c r="G13" s="24"/>
      <c r="H13" s="24"/>
      <c r="I13" s="24"/>
      <c r="J13" s="27"/>
      <c r="K13" s="31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23"/>
      <c r="AA13" s="23"/>
      <c r="AB13" s="23"/>
      <c r="AC13" s="26"/>
      <c r="AD13" s="48"/>
      <c r="AE13" s="51"/>
      <c r="AF13" s="51"/>
      <c r="AG13" s="51"/>
      <c r="AH13" s="51"/>
      <c r="AI13" s="51"/>
      <c r="AJ13" s="54"/>
      <c r="AK13" s="58">
        <f>F13/1.1</f>
        <v>0</v>
      </c>
      <c r="AL13" s="62"/>
      <c r="AM13" s="64"/>
      <c r="AN13" s="64"/>
      <c r="AO13" s="69"/>
    </row>
    <row r="14" spans="2:44">
      <c r="B14" s="3"/>
      <c r="E14" s="15"/>
      <c r="F14" s="3"/>
      <c r="J14" s="15"/>
      <c r="K14" s="29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42"/>
      <c r="AA14" s="42"/>
      <c r="AB14" s="42"/>
      <c r="AC14" s="46"/>
      <c r="AD14" s="49"/>
      <c r="AE14" s="52"/>
      <c r="AF14" s="52"/>
      <c r="AG14" s="52"/>
      <c r="AH14" s="52"/>
      <c r="AI14" s="52"/>
      <c r="AJ14" s="55"/>
      <c r="AK14" s="52"/>
      <c r="AL14" s="52"/>
      <c r="AM14" s="52"/>
      <c r="AN14" s="67"/>
      <c r="AO14" s="70"/>
    </row>
    <row r="15" spans="2:44">
      <c r="B15" s="4"/>
      <c r="C15" s="10"/>
      <c r="D15" s="10"/>
      <c r="E15" s="16"/>
      <c r="F15" s="4"/>
      <c r="G15" s="10"/>
      <c r="H15" s="10"/>
      <c r="I15" s="10"/>
      <c r="J15" s="16"/>
      <c r="K15" s="33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3"/>
      <c r="AA15" s="43"/>
      <c r="AB15" s="43"/>
      <c r="AC15" s="47"/>
      <c r="AD15" s="50"/>
      <c r="AE15" s="53"/>
      <c r="AF15" s="53"/>
      <c r="AG15" s="53"/>
      <c r="AH15" s="53"/>
      <c r="AI15" s="53"/>
      <c r="AJ15" s="56"/>
      <c r="AK15" s="53"/>
      <c r="AL15" s="53"/>
      <c r="AM15" s="53"/>
      <c r="AN15" s="65"/>
      <c r="AO15" s="71"/>
    </row>
    <row r="16" spans="2:44">
      <c r="B16" s="6" t="s">
        <v>18</v>
      </c>
      <c r="C16" s="12"/>
      <c r="D16" s="12"/>
      <c r="E16" s="18"/>
      <c r="F16" s="21">
        <f>SUM(Z16:AC17)</f>
        <v>0</v>
      </c>
      <c r="G16" s="24"/>
      <c r="H16" s="24"/>
      <c r="I16" s="24"/>
      <c r="J16" s="27"/>
      <c r="K16" s="31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23"/>
      <c r="AA16" s="23"/>
      <c r="AB16" s="23"/>
      <c r="AC16" s="26"/>
      <c r="AD16" s="48"/>
      <c r="AE16" s="51"/>
      <c r="AF16" s="51"/>
      <c r="AG16" s="51"/>
      <c r="AH16" s="51"/>
      <c r="AI16" s="51"/>
      <c r="AJ16" s="54"/>
      <c r="AK16" s="58">
        <f>F16/1.1</f>
        <v>0</v>
      </c>
      <c r="AL16" s="62"/>
      <c r="AM16" s="64"/>
      <c r="AN16" s="64"/>
      <c r="AO16" s="69"/>
    </row>
    <row r="17" spans="2:41">
      <c r="B17" s="3"/>
      <c r="E17" s="15"/>
      <c r="F17" s="3"/>
      <c r="J17" s="15"/>
      <c r="K17" s="29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42"/>
      <c r="AA17" s="42"/>
      <c r="AB17" s="42"/>
      <c r="AC17" s="46"/>
      <c r="AD17" s="49"/>
      <c r="AE17" s="52"/>
      <c r="AF17" s="52"/>
      <c r="AG17" s="52"/>
      <c r="AH17" s="52"/>
      <c r="AI17" s="52"/>
      <c r="AJ17" s="55"/>
      <c r="AK17" s="52"/>
      <c r="AL17" s="52"/>
      <c r="AM17" s="52"/>
      <c r="AN17" s="67"/>
      <c r="AO17" s="70"/>
    </row>
    <row r="18" spans="2:41">
      <c r="B18" s="3"/>
      <c r="E18" s="15"/>
      <c r="F18" s="4"/>
      <c r="G18" s="10"/>
      <c r="H18" s="10"/>
      <c r="I18" s="10"/>
      <c r="J18" s="16"/>
      <c r="K18" s="33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43"/>
      <c r="AA18" s="43"/>
      <c r="AB18" s="43"/>
      <c r="AC18" s="47"/>
      <c r="AD18" s="50"/>
      <c r="AE18" s="53"/>
      <c r="AF18" s="53"/>
      <c r="AG18" s="53"/>
      <c r="AH18" s="53"/>
      <c r="AI18" s="53"/>
      <c r="AJ18" s="56"/>
      <c r="AK18" s="53"/>
      <c r="AL18" s="53"/>
      <c r="AM18" s="53"/>
      <c r="AN18" s="65"/>
      <c r="AO18" s="71"/>
    </row>
    <row r="19" spans="2:41" ht="18.75" customHeight="1">
      <c r="B19" s="7" t="s">
        <v>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60">
        <f>SUM(AK4:AO18)</f>
        <v>90599.999999999985</v>
      </c>
      <c r="AL19" s="60"/>
      <c r="AM19" s="7"/>
      <c r="AN19" s="7"/>
      <c r="AO19" s="7"/>
    </row>
    <row r="20" spans="2:41">
      <c r="B20" t="s">
        <v>39</v>
      </c>
    </row>
  </sheetData>
  <mergeCells count="60">
    <mergeCell ref="F3:J3"/>
    <mergeCell ref="AK3:AO3"/>
    <mergeCell ref="F4:J4"/>
    <mergeCell ref="K4:Y4"/>
    <mergeCell ref="Z4:AC4"/>
    <mergeCell ref="AD4:AJ4"/>
    <mergeCell ref="AK4:AO4"/>
    <mergeCell ref="K5:Y5"/>
    <mergeCell ref="Z5:AC5"/>
    <mergeCell ref="AD5:AJ5"/>
    <mergeCell ref="K6:Y6"/>
    <mergeCell ref="Z6:AC6"/>
    <mergeCell ref="AD6:AJ6"/>
    <mergeCell ref="K7:Y7"/>
    <mergeCell ref="Z7:AC7"/>
    <mergeCell ref="AD7:AJ7"/>
    <mergeCell ref="F8:J8"/>
    <mergeCell ref="K8:Y8"/>
    <mergeCell ref="Z8:AC8"/>
    <mergeCell ref="AD8:AJ8"/>
    <mergeCell ref="AK8:AO8"/>
    <mergeCell ref="K9:Y9"/>
    <mergeCell ref="Z9:AC9"/>
    <mergeCell ref="AD9:AJ9"/>
    <mergeCell ref="B10:E10"/>
    <mergeCell ref="K10:Y10"/>
    <mergeCell ref="Z10:AC10"/>
    <mergeCell ref="AD10:AJ10"/>
    <mergeCell ref="K11:Y11"/>
    <mergeCell ref="Z11:AC11"/>
    <mergeCell ref="AD11:AJ11"/>
    <mergeCell ref="K12:Y12"/>
    <mergeCell ref="Z12:AC12"/>
    <mergeCell ref="AD12:AJ12"/>
    <mergeCell ref="B13:E13"/>
    <mergeCell ref="F13:J13"/>
    <mergeCell ref="K13:Y13"/>
    <mergeCell ref="Z13:AC13"/>
    <mergeCell ref="AD13:AJ13"/>
    <mergeCell ref="AK13:AO13"/>
    <mergeCell ref="K14:Y14"/>
    <mergeCell ref="Z14:AC14"/>
    <mergeCell ref="AD14:AJ14"/>
    <mergeCell ref="K15:Y15"/>
    <mergeCell ref="Z15:AC15"/>
    <mergeCell ref="AD15:AJ15"/>
    <mergeCell ref="B16:E16"/>
    <mergeCell ref="F16:J16"/>
    <mergeCell ref="K16:Y16"/>
    <mergeCell ref="Z16:AC16"/>
    <mergeCell ref="AD16:AJ16"/>
    <mergeCell ref="AK16:AO16"/>
    <mergeCell ref="K17:Y17"/>
    <mergeCell ref="Z17:AC17"/>
    <mergeCell ref="AD17:AJ17"/>
    <mergeCell ref="K18:Y18"/>
    <mergeCell ref="Z18:AC18"/>
    <mergeCell ref="AD18:AJ18"/>
    <mergeCell ref="B19:AJ19"/>
    <mergeCell ref="AK19:AO19"/>
  </mergeCells>
  <phoneticPr fontId="1" type="Hiragana"/>
  <printOptions horizontalCentered="1"/>
  <pageMargins left="0.62992125984251968" right="0.23622047244094488" top="0.74803149606299213" bottom="0.15748031496062992" header="0.31496062992125984" footer="0.31496062992125984"/>
  <pageSetup paperSize="9" scale="90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M10"/>
  <sheetViews>
    <sheetView view="pageBreakPreview" zoomScale="96" zoomScaleSheetLayoutView="96" workbookViewId="0">
      <selection activeCell="Y10" sqref="Y10:AF10"/>
    </sheetView>
  </sheetViews>
  <sheetFormatPr defaultRowHeight="18.75"/>
  <cols>
    <col min="1" max="1" width="1.125" customWidth="1"/>
    <col min="2" max="39" width="2.375" customWidth="1"/>
    <col min="40" max="40" width="1.125" customWidth="1"/>
    <col min="41" max="16364" width="2.375" customWidth="1"/>
  </cols>
  <sheetData>
    <row r="1" spans="2:39" ht="5.25" customHeight="1"/>
    <row r="2" spans="2:39">
      <c r="B2" t="s">
        <v>40</v>
      </c>
    </row>
    <row r="3" spans="2:39" ht="29.25" customHeight="1">
      <c r="B3" s="1" t="s">
        <v>4</v>
      </c>
      <c r="C3" s="8"/>
      <c r="D3" s="8"/>
      <c r="E3" s="13"/>
      <c r="F3" s="73" t="s">
        <v>41</v>
      </c>
      <c r="G3" s="74"/>
      <c r="H3" s="74"/>
      <c r="I3" s="74"/>
      <c r="J3" s="74"/>
      <c r="K3" s="74"/>
      <c r="L3" s="74"/>
      <c r="M3" s="74"/>
      <c r="N3" s="74"/>
      <c r="O3" s="74"/>
      <c r="P3" s="75"/>
      <c r="Q3" s="19" t="s">
        <v>25</v>
      </c>
      <c r="R3" s="22"/>
      <c r="S3" s="22"/>
      <c r="T3" s="22"/>
      <c r="U3" s="22"/>
      <c r="V3" s="22"/>
      <c r="W3" s="22"/>
      <c r="X3" s="25"/>
      <c r="Y3" s="87" t="s">
        <v>43</v>
      </c>
      <c r="Z3" s="90"/>
      <c r="AA3" s="90"/>
      <c r="AB3" s="90"/>
      <c r="AC3" s="90"/>
      <c r="AD3" s="64"/>
      <c r="AE3" s="64"/>
      <c r="AF3" s="69"/>
      <c r="AG3" s="57" t="s">
        <v>44</v>
      </c>
      <c r="AH3" s="61"/>
      <c r="AI3" s="61"/>
      <c r="AJ3" s="61"/>
      <c r="AK3" s="63"/>
      <c r="AL3" s="63"/>
      <c r="AM3" s="68"/>
    </row>
    <row r="4" spans="2:39" ht="21.75" customHeight="1">
      <c r="B4" s="1" t="s">
        <v>15</v>
      </c>
      <c r="C4" s="8"/>
      <c r="D4" s="8"/>
      <c r="E4" s="13"/>
      <c r="F4" s="9" t="s">
        <v>42</v>
      </c>
      <c r="G4" s="9"/>
      <c r="H4" s="9"/>
      <c r="I4" s="9"/>
      <c r="J4" s="9"/>
      <c r="K4" s="9"/>
      <c r="L4" s="9"/>
      <c r="M4" s="9"/>
      <c r="N4" s="9"/>
      <c r="O4" s="9"/>
      <c r="P4" s="9"/>
      <c r="Q4" s="77">
        <f>'一人目（入力用）'!F4+'二人目（入力用）'!F4</f>
        <v>418480</v>
      </c>
      <c r="R4" s="81"/>
      <c r="S4" s="81"/>
      <c r="T4" s="81"/>
      <c r="U4" s="81"/>
      <c r="V4" s="81"/>
      <c r="W4" s="81"/>
      <c r="X4" s="84"/>
      <c r="Y4" s="78">
        <f>Q4/1.1</f>
        <v>380436.36363636359</v>
      </c>
      <c r="Z4" s="82"/>
      <c r="AA4" s="82"/>
      <c r="AB4" s="82"/>
      <c r="AC4" s="82"/>
      <c r="AD4" s="91"/>
      <c r="AE4" s="91"/>
      <c r="AF4" s="94"/>
      <c r="AG4" s="95" t="s">
        <v>3</v>
      </c>
      <c r="AH4" s="96"/>
      <c r="AI4" s="96"/>
      <c r="AJ4" s="96"/>
      <c r="AK4" s="97"/>
      <c r="AL4" s="97"/>
      <c r="AM4" s="98"/>
    </row>
    <row r="5" spans="2:39" ht="21.75" customHeight="1">
      <c r="B5" s="1" t="s">
        <v>32</v>
      </c>
      <c r="C5" s="8"/>
      <c r="D5" s="8"/>
      <c r="E5" s="13"/>
      <c r="F5" s="9" t="s">
        <v>42</v>
      </c>
      <c r="G5" s="9"/>
      <c r="H5" s="9"/>
      <c r="I5" s="9"/>
      <c r="J5" s="9"/>
      <c r="K5" s="9"/>
      <c r="L5" s="9"/>
      <c r="M5" s="9"/>
      <c r="N5" s="9"/>
      <c r="O5" s="9"/>
      <c r="P5" s="9"/>
      <c r="Q5" s="78">
        <f>'一人目（入力用）'!F20+'二人目（入力用）'!F8</f>
        <v>194150</v>
      </c>
      <c r="R5" s="82"/>
      <c r="S5" s="82"/>
      <c r="T5" s="82"/>
      <c r="U5" s="82"/>
      <c r="V5" s="82"/>
      <c r="W5" s="82"/>
      <c r="X5" s="85"/>
      <c r="Y5" s="78">
        <f>Q5/1.1</f>
        <v>176500</v>
      </c>
      <c r="Z5" s="82"/>
      <c r="AA5" s="82"/>
      <c r="AB5" s="82"/>
      <c r="AC5" s="82"/>
      <c r="AD5" s="91"/>
      <c r="AE5" s="91"/>
      <c r="AF5" s="94"/>
      <c r="AG5" s="95" t="s">
        <v>45</v>
      </c>
      <c r="AH5" s="96"/>
      <c r="AI5" s="96"/>
      <c r="AJ5" s="96"/>
      <c r="AK5" s="97"/>
      <c r="AL5" s="97"/>
      <c r="AM5" s="98"/>
    </row>
    <row r="6" spans="2:39" ht="21.75" customHeight="1">
      <c r="B6" s="6" t="s">
        <v>30</v>
      </c>
      <c r="C6" s="12"/>
      <c r="D6" s="12"/>
      <c r="E6" s="18"/>
      <c r="F6" s="28"/>
      <c r="G6" s="34"/>
      <c r="H6" s="34"/>
      <c r="I6" s="34"/>
      <c r="J6" s="34"/>
      <c r="K6" s="34"/>
      <c r="L6" s="34"/>
      <c r="M6" s="34"/>
      <c r="N6" s="34"/>
      <c r="O6" s="34"/>
      <c r="P6" s="76"/>
      <c r="Q6" s="78">
        <f>'一人目（入力用）'!F25+'二人目（入力用）'!F13</f>
        <v>0</v>
      </c>
      <c r="R6" s="82"/>
      <c r="S6" s="82"/>
      <c r="T6" s="82"/>
      <c r="U6" s="82"/>
      <c r="V6" s="82"/>
      <c r="W6" s="82"/>
      <c r="X6" s="85"/>
      <c r="Y6" s="78">
        <f>Q6/1.1</f>
        <v>0</v>
      </c>
      <c r="Z6" s="82"/>
      <c r="AA6" s="82"/>
      <c r="AB6" s="82"/>
      <c r="AC6" s="82"/>
      <c r="AD6" s="91"/>
      <c r="AE6" s="91"/>
      <c r="AF6" s="94"/>
      <c r="AG6" s="58"/>
      <c r="AH6" s="62"/>
      <c r="AI6" s="62"/>
      <c r="AJ6" s="62"/>
      <c r="AK6" s="64"/>
      <c r="AL6" s="64"/>
      <c r="AM6" s="69"/>
    </row>
    <row r="7" spans="2:39" ht="21.75" customHeight="1">
      <c r="B7" s="6" t="s">
        <v>18</v>
      </c>
      <c r="C7" s="12"/>
      <c r="D7" s="12"/>
      <c r="E7" s="18"/>
      <c r="F7" s="28"/>
      <c r="G7" s="34"/>
      <c r="H7" s="34"/>
      <c r="I7" s="34"/>
      <c r="J7" s="34"/>
      <c r="K7" s="34"/>
      <c r="L7" s="34"/>
      <c r="M7" s="34"/>
      <c r="N7" s="34"/>
      <c r="O7" s="34"/>
      <c r="P7" s="76"/>
      <c r="Q7" s="78">
        <f>'一人目（入力用）'!F28+'二人目（入力用）'!F16</f>
        <v>0</v>
      </c>
      <c r="R7" s="82"/>
      <c r="S7" s="82"/>
      <c r="T7" s="82"/>
      <c r="U7" s="82"/>
      <c r="V7" s="82"/>
      <c r="W7" s="82"/>
      <c r="X7" s="85"/>
      <c r="Y7" s="78">
        <f>Q7/1.1</f>
        <v>0</v>
      </c>
      <c r="Z7" s="82"/>
      <c r="AA7" s="82"/>
      <c r="AB7" s="82"/>
      <c r="AC7" s="82"/>
      <c r="AD7" s="91"/>
      <c r="AE7" s="91"/>
      <c r="AF7" s="94"/>
      <c r="AG7" s="58"/>
      <c r="AH7" s="62"/>
      <c r="AI7" s="62"/>
      <c r="AJ7" s="62"/>
      <c r="AK7" s="64"/>
      <c r="AL7" s="64"/>
      <c r="AM7" s="69"/>
    </row>
    <row r="8" spans="2:39" ht="21.75" customHeight="1">
      <c r="B8" s="73" t="s">
        <v>46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5"/>
      <c r="Q8" s="79">
        <f>SUM(Q4:X7)</f>
        <v>612630</v>
      </c>
      <c r="R8" s="83"/>
      <c r="S8" s="83"/>
      <c r="T8" s="83"/>
      <c r="U8" s="83"/>
      <c r="V8" s="83"/>
      <c r="W8" s="83"/>
      <c r="X8" s="86"/>
      <c r="Y8" s="88">
        <f>SUM(Y4:AF7)</f>
        <v>556936.36363636353</v>
      </c>
      <c r="Z8" s="88"/>
      <c r="AA8" s="88"/>
      <c r="AB8" s="88"/>
      <c r="AC8" s="88"/>
      <c r="AD8" s="92"/>
      <c r="AE8" s="92"/>
      <c r="AF8" s="92"/>
      <c r="AG8" s="60"/>
      <c r="AH8" s="60"/>
      <c r="AI8" s="60"/>
      <c r="AJ8" s="60"/>
      <c r="AK8" s="7"/>
      <c r="AL8" s="7"/>
      <c r="AM8" s="7"/>
    </row>
    <row r="9" spans="2:39" ht="21.75" customHeight="1">
      <c r="Q9" s="80"/>
      <c r="R9" s="80"/>
      <c r="S9" s="80"/>
      <c r="T9" s="80"/>
    </row>
    <row r="10" spans="2:39" ht="21.75" customHeight="1">
      <c r="B10" s="73" t="s">
        <v>47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5"/>
      <c r="Q10" s="79">
        <f>Y8*4/5</f>
        <v>445549.09090909082</v>
      </c>
      <c r="R10" s="83"/>
      <c r="S10" s="83"/>
      <c r="T10" s="83"/>
      <c r="U10" s="83"/>
      <c r="V10" s="83"/>
      <c r="W10" s="83"/>
      <c r="X10" s="86"/>
      <c r="Y10" s="89">
        <f>ROUNDDOWN(Y8*4/5,-3)</f>
        <v>445000</v>
      </c>
      <c r="Z10" s="89"/>
      <c r="AA10" s="89"/>
      <c r="AB10" s="89"/>
      <c r="AC10" s="89"/>
      <c r="AD10" s="93"/>
      <c r="AE10" s="93"/>
      <c r="AF10" s="93"/>
      <c r="AG10" s="60"/>
      <c r="AH10" s="60"/>
      <c r="AI10" s="60"/>
      <c r="AJ10" s="60"/>
      <c r="AK10" s="7"/>
      <c r="AL10" s="7"/>
      <c r="AM10" s="7"/>
    </row>
  </sheetData>
  <mergeCells count="28">
    <mergeCell ref="F3:P3"/>
    <mergeCell ref="Q3:X3"/>
    <mergeCell ref="Y3:AF3"/>
    <mergeCell ref="AG3:AM3"/>
    <mergeCell ref="Q4:X4"/>
    <mergeCell ref="Y4:AF4"/>
    <mergeCell ref="AG4:AM4"/>
    <mergeCell ref="Q5:X5"/>
    <mergeCell ref="Y5:AF5"/>
    <mergeCell ref="AG5:AM5"/>
    <mergeCell ref="B6:E6"/>
    <mergeCell ref="F6:P6"/>
    <mergeCell ref="Q6:X6"/>
    <mergeCell ref="Y6:AF6"/>
    <mergeCell ref="AG6:AM6"/>
    <mergeCell ref="B7:E7"/>
    <mergeCell ref="F7:P7"/>
    <mergeCell ref="Q7:X7"/>
    <mergeCell ref="Y7:AF7"/>
    <mergeCell ref="AG7:AM7"/>
    <mergeCell ref="B8:P8"/>
    <mergeCell ref="Q8:X8"/>
    <mergeCell ref="Y8:AF8"/>
    <mergeCell ref="AG8:AM8"/>
    <mergeCell ref="B10:P10"/>
    <mergeCell ref="Q10:X10"/>
    <mergeCell ref="Y10:AF10"/>
    <mergeCell ref="AG10:AM10"/>
  </mergeCells>
  <phoneticPr fontId="1" type="Hiragana"/>
  <printOptions horizontalCentered="1"/>
  <pageMargins left="0.23622047244094488" right="0.23622047244094488" top="0.74803149606299213" bottom="0.15748031496062992" header="0.31496062992125984" footer="0.31496062992125984"/>
  <pageSetup paperSize="9" scale="8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一人目（入力用）</vt:lpstr>
      <vt:lpstr>二人目（入力用）</vt:lpstr>
      <vt:lpstr>様式11号 経費内訳書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田村　昌之</cp:lastModifiedBy>
  <dcterms:created xsi:type="dcterms:W3CDTF">2021-05-07T07:23:25Z</dcterms:created>
  <dcterms:modified xsi:type="dcterms:W3CDTF">2024-04-24T02:44:16Z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2024-04-24T02:44:16Z</vt:filetime>
  </property>
</Properties>
</file>